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1" l="1"/>
  <c r="H47" i="1"/>
  <c r="C145" i="1" l="1"/>
  <c r="C79" i="1"/>
  <c r="C75" i="1"/>
  <c r="C70" i="1"/>
  <c r="C66" i="1"/>
  <c r="H45" i="1"/>
  <c r="H22" i="1"/>
  <c r="H57" i="1"/>
  <c r="H29" i="1"/>
  <c r="H36" i="1" l="1"/>
  <c r="H18" i="1" l="1"/>
  <c r="H32" i="1" l="1"/>
  <c r="H30" i="1" l="1"/>
  <c r="H37" i="1" l="1"/>
  <c r="H14" i="1"/>
  <c r="H51" i="1" l="1"/>
  <c r="H59" i="1" s="1"/>
  <c r="H13" i="1" l="1"/>
</calcChain>
</file>

<file path=xl/sharedStrings.xml><?xml version="1.0" encoding="utf-8"?>
<sst xmlns="http://schemas.openxmlformats.org/spreadsheetml/2006/main" count="217" uniqueCount="141">
  <si>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</si>
  <si>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</si>
  <si>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</si>
  <si>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</si>
  <si>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</si>
  <si>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</si>
  <si>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</si>
  <si>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</si>
  <si>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</si>
  <si>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</si>
  <si>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</si>
  <si>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</si>
  <si>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</si>
  <si>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</si>
  <si>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</si>
  <si>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</si>
  <si>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</si>
  <si>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</si>
  <si>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</si>
  <si>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</si>
  <si>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</si>
  <si>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</si>
  <si>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</si>
  <si>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</si>
  <si>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</si>
  <si>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</si>
  <si>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</si>
  <si>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</si>
  <si>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</si>
  <si>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</si>
  <si>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 xml:space="preserve">Dana 23.11.2021.godine Dom zdravlja Požarevac nije izvršio plaćanje prema dobavljačima: </t>
  </si>
  <si>
    <t>Primljena i neutrošena participacija od 23.11.2021.</t>
  </si>
  <si>
    <t xml:space="preserve">Primljena i neutrošena participacija od 23.11.2021. </t>
  </si>
  <si>
    <t>Dana: 23.11.2021.</t>
  </si>
  <si>
    <t>Labteh</t>
  </si>
  <si>
    <t>Vicor</t>
  </si>
  <si>
    <t>21KFAK02885</t>
  </si>
  <si>
    <t>21KFAK02975</t>
  </si>
  <si>
    <t>R21-09194</t>
  </si>
  <si>
    <t>UKUPNO REAGENSI-DIREKTNA PLAĆANJA</t>
  </si>
  <si>
    <t>Nis a.d.</t>
  </si>
  <si>
    <t>Toplifikacija</t>
  </si>
  <si>
    <t>3825-32-1374-0921</t>
  </si>
  <si>
    <t>3824-31-1374-0921</t>
  </si>
  <si>
    <t>UKUPNO ENERGENTI</t>
  </si>
  <si>
    <t>Flora komerc</t>
  </si>
  <si>
    <t>Lavija</t>
  </si>
  <si>
    <t>Sinofarm</t>
  </si>
  <si>
    <t>Promedia</t>
  </si>
  <si>
    <t>7345/21</t>
  </si>
  <si>
    <t>1427/2021</t>
  </si>
  <si>
    <t>1480/2021</t>
  </si>
  <si>
    <t>IF2021-11769</t>
  </si>
  <si>
    <t>6086/21</t>
  </si>
  <si>
    <t>1375/2021</t>
  </si>
  <si>
    <t>RO-16222/21</t>
  </si>
  <si>
    <t>UKUPNO SANITETSKI MATERIJAL</t>
  </si>
  <si>
    <t>SaGraf</t>
  </si>
  <si>
    <t>Adria komerc</t>
  </si>
  <si>
    <t>AQVA MARIJA</t>
  </si>
  <si>
    <t>Auto centar Toplica</t>
  </si>
  <si>
    <t>Deltagraf</t>
  </si>
  <si>
    <t>Infolab</t>
  </si>
  <si>
    <t>JP PTT SAOB.</t>
  </si>
  <si>
    <t>Mercator-S</t>
  </si>
  <si>
    <t>New car Service &amp; Detailing</t>
  </si>
  <si>
    <t>Orion</t>
  </si>
  <si>
    <t>Razvigor</t>
  </si>
  <si>
    <t>Rakić plast</t>
  </si>
  <si>
    <t>Sektor</t>
  </si>
  <si>
    <t>Stokic staklorezacka radnja</t>
  </si>
  <si>
    <t>SBB</t>
  </si>
  <si>
    <t>TNT TEAM knjigovodstvena agencija</t>
  </si>
  <si>
    <t>TELENOR</t>
  </si>
  <si>
    <t>ZR Aleksandar Tosic</t>
  </si>
  <si>
    <t>Vin-auto</t>
  </si>
  <si>
    <t>Print</t>
  </si>
  <si>
    <t>115/21</t>
  </si>
  <si>
    <t>428</t>
  </si>
  <si>
    <t>325-21</t>
  </si>
  <si>
    <t>21-F02-00818</t>
  </si>
  <si>
    <t>21-F02-00835</t>
  </si>
  <si>
    <t>2272/21</t>
  </si>
  <si>
    <t>5213-2021-TU-1098</t>
  </si>
  <si>
    <t>0221000210598010</t>
  </si>
  <si>
    <t>1454/2021</t>
  </si>
  <si>
    <t>1470/2021</t>
  </si>
  <si>
    <t>1471/2021</t>
  </si>
  <si>
    <t>1536/2021</t>
  </si>
  <si>
    <t>17620-24-1777</t>
  </si>
  <si>
    <t>17620-24-1776</t>
  </si>
  <si>
    <t>17620-24-1817</t>
  </si>
  <si>
    <t>17620-24-1822</t>
  </si>
  <si>
    <t>000085</t>
  </si>
  <si>
    <t>000086</t>
  </si>
  <si>
    <t>000084</t>
  </si>
  <si>
    <t>UGF0731/21-0919</t>
  </si>
  <si>
    <t>UGF0930/21-0885</t>
  </si>
  <si>
    <t>RO-15326/21</t>
  </si>
  <si>
    <t>113/21</t>
  </si>
  <si>
    <t>2021-708</t>
  </si>
  <si>
    <t>21-RN001001768</t>
  </si>
  <si>
    <t>21-RN001001769</t>
  </si>
  <si>
    <t>9</t>
  </si>
  <si>
    <t>103012731202110</t>
  </si>
  <si>
    <t>00099/2021</t>
  </si>
  <si>
    <t>50-12529904-2110</t>
  </si>
  <si>
    <t>188/2021</t>
  </si>
  <si>
    <t>198/2021</t>
  </si>
  <si>
    <t>124/2021</t>
  </si>
  <si>
    <t>125/2021</t>
  </si>
  <si>
    <t>126/2021</t>
  </si>
  <si>
    <t>127/2021</t>
  </si>
  <si>
    <t>130/2021</t>
  </si>
  <si>
    <t>134/2021</t>
  </si>
  <si>
    <t>132/2021</t>
  </si>
  <si>
    <t>133/2021</t>
  </si>
  <si>
    <t>128/2021</t>
  </si>
  <si>
    <t>131/2021</t>
  </si>
  <si>
    <t>129/2021</t>
  </si>
  <si>
    <t>259/21</t>
  </si>
  <si>
    <t>255/21</t>
  </si>
  <si>
    <t>253/21</t>
  </si>
  <si>
    <t>251/21</t>
  </si>
  <si>
    <t>252/21</t>
  </si>
  <si>
    <t>4000/21</t>
  </si>
  <si>
    <t>3999/21</t>
  </si>
  <si>
    <t>3998/21</t>
  </si>
  <si>
    <t>3997/21</t>
  </si>
  <si>
    <t>4001/21</t>
  </si>
  <si>
    <t>3996/21</t>
  </si>
  <si>
    <t>3993/21</t>
  </si>
  <si>
    <t>3992/21</t>
  </si>
  <si>
    <t>3991/21</t>
  </si>
  <si>
    <t>4004/21</t>
  </si>
  <si>
    <t>4006/21</t>
  </si>
  <si>
    <t>4007/21</t>
  </si>
  <si>
    <t>4008/21</t>
  </si>
  <si>
    <t>4017/21</t>
  </si>
  <si>
    <t>4016/21</t>
  </si>
  <si>
    <t>UKUPNO MATERIJALNI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</si>
</sst>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6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6" fillId="0" borderId="1" xfId="1" applyBorder="1"/>
    <xf numFmtId="4" fontId="6" fillId="0" borderId="1" xfId="1" applyNumberFormat="1" applyBorder="1"/>
    <xf numFmtId="49" fontId="6" fillId="0" borderId="1" xfId="1" applyNumberFormat="1" applyBorder="1"/>
    <xf numFmtId="4" fontId="9" fillId="0" borderId="1" xfId="1" applyNumberFormat="1" applyFont="1" applyBorder="1"/>
    <xf numFmtId="4" fontId="9" fillId="0" borderId="1" xfId="1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45"/>
  <sheetViews>
    <sheetView tabSelected="1" topLeftCell="B36" zoomScaleNormal="100" workbookViewId="0">
      <selection activeCell="H41" sqref="H41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50" t="s">
        <v>0</v>
      </c>
      <c r="D2" s="50"/>
      <c r="E2" s="50"/>
      <c r="F2" s="50"/>
      <c r="G2" s="50"/>
    </row>
    <row r="4" spans="2:15" x14ac:dyDescent="0.25">
      <c r="B4" s="51" t="s">
        <v>1</v>
      </c>
      <c r="C4" s="51"/>
      <c r="D4" s="51"/>
    </row>
    <row r="5" spans="2:15" x14ac:dyDescent="0.25">
      <c r="B5" s="51" t="s">
        <v>2</v>
      </c>
      <c r="C5" s="51"/>
      <c r="D5" s="51"/>
    </row>
    <row r="6" spans="2:15" x14ac:dyDescent="0.25">
      <c r="B6" s="51" t="s">
        <v>3</v>
      </c>
      <c r="C6" s="51"/>
      <c r="D6" s="51"/>
    </row>
    <row r="7" spans="2:15" x14ac:dyDescent="0.25">
      <c r="I7" s="10"/>
      <c r="J7" s="10"/>
    </row>
    <row r="8" spans="2:15" x14ac:dyDescent="0.25">
      <c r="B8" s="52" t="s">
        <v>33</v>
      </c>
      <c r="C8" s="52"/>
      <c r="D8" s="52"/>
      <c r="E8" s="52"/>
      <c r="F8" s="52"/>
      <c r="G8" s="52"/>
      <c r="H8" s="52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7" t="s">
        <v>4</v>
      </c>
      <c r="C11" s="48"/>
      <c r="D11" s="48"/>
      <c r="E11" s="48"/>
      <c r="F11" s="49"/>
      <c r="G11" s="1" t="s">
        <v>5</v>
      </c>
      <c r="H11" s="1" t="s">
        <v>6</v>
      </c>
      <c r="I11" s="10"/>
      <c r="J11" s="10"/>
      <c r="K11" s="43"/>
      <c r="L11" s="43"/>
      <c r="M11" s="43"/>
      <c r="N11" s="43"/>
      <c r="O11" s="43"/>
    </row>
    <row r="12" spans="2:15" x14ac:dyDescent="0.25">
      <c r="B12" s="45" t="s">
        <v>7</v>
      </c>
      <c r="C12" s="45"/>
      <c r="D12" s="45"/>
      <c r="E12" s="45"/>
      <c r="F12" s="45"/>
      <c r="G12" s="18">
        <v>44523</v>
      </c>
      <c r="H12" s="14">
        <v>1346260.6</v>
      </c>
      <c r="I12" s="10"/>
      <c r="J12" s="10"/>
      <c r="K12" s="8"/>
      <c r="L12" s="8"/>
      <c r="M12" s="8"/>
      <c r="N12" s="8"/>
      <c r="O12" s="8"/>
    </row>
    <row r="13" spans="2:15" x14ac:dyDescent="0.25">
      <c r="B13" s="44" t="s">
        <v>8</v>
      </c>
      <c r="C13" s="44"/>
      <c r="D13" s="44"/>
      <c r="E13" s="44"/>
      <c r="F13" s="44"/>
      <c r="G13" s="19">
        <v>44523</v>
      </c>
      <c r="H13" s="2">
        <f>H14+H30-H37-H51</f>
        <v>1241496.0099999988</v>
      </c>
      <c r="I13" s="10"/>
      <c r="J13" s="10"/>
      <c r="K13" s="8"/>
      <c r="L13" s="8"/>
      <c r="M13" s="8"/>
      <c r="N13" s="8"/>
      <c r="O13" s="8"/>
    </row>
    <row r="14" spans="2:15" x14ac:dyDescent="0.25">
      <c r="B14" s="46" t="s">
        <v>9</v>
      </c>
      <c r="C14" s="46"/>
      <c r="D14" s="46"/>
      <c r="E14" s="46"/>
      <c r="F14" s="46"/>
      <c r="G14" s="20">
        <v>44523</v>
      </c>
      <c r="H14" s="3">
        <f>H15+H16+H17+H18+H19+H20+H21+H22+H23+H24+H25+H26+H27+H29+H28</f>
        <v>3506205.899999999</v>
      </c>
      <c r="I14" s="10"/>
      <c r="J14" s="10"/>
      <c r="K14" s="8"/>
      <c r="L14" s="8"/>
      <c r="M14" s="8"/>
      <c r="N14" s="8"/>
      <c r="O14" s="8"/>
    </row>
    <row r="15" spans="2:15" x14ac:dyDescent="0.25">
      <c r="B15" s="31" t="s">
        <v>10</v>
      </c>
      <c r="C15" s="32"/>
      <c r="D15" s="32"/>
      <c r="E15" s="32"/>
      <c r="F15" s="33"/>
      <c r="G15" s="21"/>
      <c r="H15" s="11">
        <v>0</v>
      </c>
      <c r="I15" s="10"/>
      <c r="J15" s="10"/>
      <c r="K15" s="7"/>
    </row>
    <row r="16" spans="2:15" x14ac:dyDescent="0.25">
      <c r="B16" s="31" t="s">
        <v>11</v>
      </c>
      <c r="C16" s="32"/>
      <c r="D16" s="32"/>
      <c r="E16" s="32"/>
      <c r="F16" s="33"/>
      <c r="G16" s="21"/>
      <c r="H16" s="11">
        <v>0</v>
      </c>
      <c r="I16" s="10"/>
      <c r="J16" s="10"/>
      <c r="K16" s="7"/>
    </row>
    <row r="17" spans="2:12" x14ac:dyDescent="0.25">
      <c r="B17" s="31" t="s">
        <v>12</v>
      </c>
      <c r="C17" s="32"/>
      <c r="D17" s="32"/>
      <c r="E17" s="32"/>
      <c r="F17" s="33"/>
      <c r="G17" s="21"/>
      <c r="H17" s="11">
        <v>0</v>
      </c>
      <c r="I17" s="10"/>
      <c r="J17" s="10"/>
      <c r="K17" s="7"/>
    </row>
    <row r="18" spans="2:12" x14ac:dyDescent="0.25">
      <c r="B18" s="31" t="s">
        <v>13</v>
      </c>
      <c r="C18" s="32"/>
      <c r="D18" s="32"/>
      <c r="E18" s="32"/>
      <c r="F18" s="33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-13135.6-1777.77+1068667-1101950.66-9999.99+1435750-1555.55-1129150.42-1333.32+1435750-1122164.75-11111.1-14308.69+1435750-1191802.85-52766</f>
        <v>868695.23999999929</v>
      </c>
      <c r="I18" s="10"/>
      <c r="J18" s="10"/>
      <c r="K18" s="7"/>
      <c r="L18" s="7"/>
    </row>
    <row r="19" spans="2:12" x14ac:dyDescent="0.25">
      <c r="B19" s="31" t="s">
        <v>14</v>
      </c>
      <c r="C19" s="32"/>
      <c r="D19" s="32"/>
      <c r="E19" s="32"/>
      <c r="F19" s="33"/>
      <c r="G19" s="21"/>
      <c r="H19" s="9">
        <v>0</v>
      </c>
      <c r="I19" s="10"/>
      <c r="J19" s="10"/>
      <c r="K19" s="7"/>
      <c r="L19" s="7"/>
    </row>
    <row r="20" spans="2:12" x14ac:dyDescent="0.25">
      <c r="B20" s="31" t="s">
        <v>15</v>
      </c>
      <c r="C20" s="32"/>
      <c r="D20" s="32"/>
      <c r="E20" s="32"/>
      <c r="F20" s="33"/>
      <c r="G20" s="21"/>
      <c r="H20" s="25">
        <v>0</v>
      </c>
      <c r="I20" s="10"/>
      <c r="J20" s="10"/>
    </row>
    <row r="21" spans="2:12" x14ac:dyDescent="0.25">
      <c r="B21" s="31" t="s">
        <v>16</v>
      </c>
      <c r="C21" s="32"/>
      <c r="D21" s="32"/>
      <c r="E21" s="32"/>
      <c r="F21" s="33"/>
      <c r="G21" s="21"/>
      <c r="H21" s="25">
        <v>0</v>
      </c>
      <c r="I21" s="10"/>
      <c r="J21" s="10"/>
    </row>
    <row r="22" spans="2:12" x14ac:dyDescent="0.25">
      <c r="B22" s="31" t="s">
        <v>17</v>
      </c>
      <c r="C22" s="32"/>
      <c r="D22" s="32"/>
      <c r="E22" s="32"/>
      <c r="F22" s="33"/>
      <c r="G22" s="21"/>
      <c r="H22" s="25">
        <f>32603.76+124469.4+278587.08</f>
        <v>435660.24</v>
      </c>
      <c r="I22" s="10"/>
      <c r="J22" s="10"/>
    </row>
    <row r="23" spans="2:12" x14ac:dyDescent="0.25">
      <c r="B23" s="31" t="s">
        <v>18</v>
      </c>
      <c r="C23" s="32"/>
      <c r="D23" s="32"/>
      <c r="E23" s="32"/>
      <c r="F23" s="33"/>
      <c r="G23" s="21"/>
      <c r="H23" s="9">
        <v>1025045.99</v>
      </c>
      <c r="I23" s="10"/>
      <c r="J23" s="10"/>
    </row>
    <row r="24" spans="2:12" x14ac:dyDescent="0.25">
      <c r="B24" s="31" t="s">
        <v>19</v>
      </c>
      <c r="C24" s="32"/>
      <c r="D24" s="32"/>
      <c r="E24" s="32"/>
      <c r="F24" s="33"/>
      <c r="G24" s="21"/>
      <c r="H24" s="9">
        <v>1098916.67</v>
      </c>
      <c r="I24" s="10"/>
      <c r="J24" s="10"/>
      <c r="K24" s="10"/>
      <c r="L24" s="7"/>
    </row>
    <row r="25" spans="2:12" x14ac:dyDescent="0.25">
      <c r="B25" s="31" t="s">
        <v>20</v>
      </c>
      <c r="C25" s="32"/>
      <c r="D25" s="32"/>
      <c r="E25" s="32"/>
      <c r="F25" s="33"/>
      <c r="G25" s="21"/>
      <c r="H25" s="9">
        <v>0</v>
      </c>
      <c r="I25" s="10"/>
      <c r="J25" s="10"/>
      <c r="K25" s="10"/>
      <c r="L25" s="7"/>
    </row>
    <row r="26" spans="2:12" x14ac:dyDescent="0.25">
      <c r="B26" s="31" t="s">
        <v>21</v>
      </c>
      <c r="C26" s="32"/>
      <c r="D26" s="32"/>
      <c r="E26" s="32"/>
      <c r="F26" s="33"/>
      <c r="G26" s="21"/>
      <c r="H26" s="9">
        <v>0</v>
      </c>
      <c r="I26" s="10"/>
      <c r="J26" s="10"/>
      <c r="K26" s="7"/>
    </row>
    <row r="27" spans="2:12" x14ac:dyDescent="0.25">
      <c r="B27" s="31" t="s">
        <v>22</v>
      </c>
      <c r="C27" s="32"/>
      <c r="D27" s="32"/>
      <c r="E27" s="32"/>
      <c r="F27" s="33"/>
      <c r="G27" s="21"/>
      <c r="H27" s="9">
        <v>0</v>
      </c>
      <c r="I27" s="10"/>
      <c r="J27" s="10"/>
      <c r="K27" s="7"/>
      <c r="L27" s="7"/>
    </row>
    <row r="28" spans="2:12" x14ac:dyDescent="0.25">
      <c r="B28" s="31" t="s">
        <v>29</v>
      </c>
      <c r="C28" s="32"/>
      <c r="D28" s="32"/>
      <c r="E28" s="32"/>
      <c r="F28" s="33"/>
      <c r="G28" s="21"/>
      <c r="H28" s="9">
        <v>64639</v>
      </c>
      <c r="I28" s="10"/>
      <c r="J28" s="10"/>
      <c r="K28" s="7"/>
      <c r="L28" s="7"/>
    </row>
    <row r="29" spans="2:12" x14ac:dyDescent="0.25">
      <c r="B29" s="31" t="s">
        <v>32</v>
      </c>
      <c r="C29" s="32"/>
      <c r="D29" s="32"/>
      <c r="E29" s="32"/>
      <c r="F29" s="33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</f>
        <v>13248.759999999995</v>
      </c>
      <c r="I29" s="10"/>
      <c r="J29" s="10"/>
      <c r="K29" s="7"/>
      <c r="L29" s="7"/>
    </row>
    <row r="30" spans="2:12" x14ac:dyDescent="0.25">
      <c r="B30" s="53" t="s">
        <v>23</v>
      </c>
      <c r="C30" s="54"/>
      <c r="D30" s="54"/>
      <c r="E30" s="54"/>
      <c r="F30" s="55"/>
      <c r="G30" s="20">
        <v>44523</v>
      </c>
      <c r="H30" s="3">
        <f>H31+H32+H33+H34+H35+H36</f>
        <v>280546.81999999995</v>
      </c>
      <c r="I30" s="10"/>
      <c r="J30" s="10"/>
      <c r="K30" s="7"/>
    </row>
    <row r="31" spans="2:12" x14ac:dyDescent="0.25">
      <c r="B31" s="31" t="s">
        <v>10</v>
      </c>
      <c r="C31" s="32"/>
      <c r="D31" s="32"/>
      <c r="E31" s="32"/>
      <c r="F31" s="33"/>
      <c r="G31" s="22"/>
      <c r="H31" s="11">
        <v>0</v>
      </c>
      <c r="I31" s="10"/>
      <c r="J31" s="10"/>
      <c r="K31" s="7"/>
    </row>
    <row r="32" spans="2:12" x14ac:dyDescent="0.25">
      <c r="B32" s="31" t="s">
        <v>13</v>
      </c>
      <c r="C32" s="32"/>
      <c r="D32" s="32"/>
      <c r="E32" s="32"/>
      <c r="F32" s="33"/>
      <c r="G32" s="22"/>
      <c r="H32" s="9">
        <f>135083.33+135083.33-149724.79+135083.33-147556.67-6551.11+135083.33-151828.88+135083.33-153721.06+135083.33-124721.67+135083.33-129424.35+14773.33+135083.33-121115.78+160083-99971.73+160083-135976.87+160083-153115.24</f>
        <v>201980.81999999995</v>
      </c>
      <c r="I32" s="15"/>
      <c r="J32" s="10"/>
      <c r="K32" s="7"/>
    </row>
    <row r="33" spans="2:13" x14ac:dyDescent="0.25">
      <c r="B33" s="31" t="s">
        <v>19</v>
      </c>
      <c r="C33" s="32"/>
      <c r="D33" s="32"/>
      <c r="E33" s="32"/>
      <c r="F33" s="33"/>
      <c r="G33" s="22"/>
      <c r="H33" s="9">
        <v>40250</v>
      </c>
      <c r="I33" s="10"/>
      <c r="J33" s="10"/>
      <c r="K33" s="7"/>
      <c r="L33" s="7"/>
      <c r="M33" s="7"/>
    </row>
    <row r="34" spans="2:13" x14ac:dyDescent="0.25">
      <c r="B34" s="31" t="s">
        <v>21</v>
      </c>
      <c r="C34" s="32"/>
      <c r="D34" s="32"/>
      <c r="E34" s="32"/>
      <c r="F34" s="33"/>
      <c r="G34" s="22"/>
      <c r="H34" s="9">
        <v>0</v>
      </c>
      <c r="I34" s="10"/>
      <c r="J34" s="10"/>
    </row>
    <row r="35" spans="2:13" x14ac:dyDescent="0.25">
      <c r="B35" s="31" t="s">
        <v>22</v>
      </c>
      <c r="C35" s="32"/>
      <c r="D35" s="32"/>
      <c r="E35" s="32"/>
      <c r="F35" s="33"/>
      <c r="G35" s="22"/>
      <c r="H35" s="9">
        <v>0</v>
      </c>
      <c r="I35" s="10"/>
      <c r="J35" s="10"/>
    </row>
    <row r="36" spans="2:13" x14ac:dyDescent="0.25">
      <c r="B36" s="31" t="s">
        <v>31</v>
      </c>
      <c r="C36" s="32"/>
      <c r="D36" s="32"/>
      <c r="E36" s="32"/>
      <c r="F36" s="33"/>
      <c r="G36" s="22"/>
      <c r="H36" s="9">
        <f>7347+1759-7347+11176+22041+7347+11176-42503+21730+5590</f>
        <v>38316</v>
      </c>
      <c r="I36" s="10"/>
      <c r="J36" s="10"/>
    </row>
    <row r="37" spans="2:13" x14ac:dyDescent="0.25">
      <c r="B37" s="34" t="s">
        <v>24</v>
      </c>
      <c r="C37" s="35"/>
      <c r="D37" s="35"/>
      <c r="E37" s="35"/>
      <c r="F37" s="36"/>
      <c r="G37" s="23">
        <v>44523</v>
      </c>
      <c r="H37" s="4">
        <f>SUM(H38:H50)</f>
        <v>2545256.71</v>
      </c>
      <c r="I37" s="10"/>
      <c r="J37" s="10"/>
    </row>
    <row r="38" spans="2:13" x14ac:dyDescent="0.25">
      <c r="B38" s="31" t="s">
        <v>10</v>
      </c>
      <c r="C38" s="32"/>
      <c r="D38" s="32"/>
      <c r="E38" s="32"/>
      <c r="F38" s="33"/>
      <c r="G38" s="21"/>
      <c r="H38" s="11">
        <v>0</v>
      </c>
      <c r="I38" s="10"/>
      <c r="J38" s="10"/>
    </row>
    <row r="39" spans="2:13" x14ac:dyDescent="0.25">
      <c r="B39" s="31" t="s">
        <v>11</v>
      </c>
      <c r="C39" s="32"/>
      <c r="D39" s="32"/>
      <c r="E39" s="32"/>
      <c r="F39" s="33"/>
      <c r="G39" s="21"/>
      <c r="H39" s="11">
        <v>0</v>
      </c>
      <c r="I39" s="10"/>
      <c r="J39" s="10"/>
    </row>
    <row r="40" spans="2:13" x14ac:dyDescent="0.25">
      <c r="B40" s="31" t="s">
        <v>12</v>
      </c>
      <c r="C40" s="32"/>
      <c r="D40" s="32"/>
      <c r="E40" s="32"/>
      <c r="F40" s="33"/>
      <c r="G40" s="21"/>
      <c r="H40" s="11">
        <v>0</v>
      </c>
      <c r="I40" s="10"/>
      <c r="J40" s="10"/>
    </row>
    <row r="41" spans="2:13" x14ac:dyDescent="0.25">
      <c r="B41" s="31" t="s">
        <v>13</v>
      </c>
      <c r="C41" s="32"/>
      <c r="D41" s="32"/>
      <c r="E41" s="32"/>
      <c r="F41" s="33"/>
      <c r="G41" s="21"/>
      <c r="H41" s="11">
        <f>14000+900+1600+1833.32</f>
        <v>18333.32</v>
      </c>
      <c r="I41" s="10"/>
      <c r="J41" s="10"/>
      <c r="L41" s="7"/>
    </row>
    <row r="42" spans="2:13" x14ac:dyDescent="0.25">
      <c r="B42" s="31" t="s">
        <v>14</v>
      </c>
      <c r="C42" s="32"/>
      <c r="D42" s="32"/>
      <c r="E42" s="32"/>
      <c r="F42" s="33"/>
      <c r="G42" s="21"/>
      <c r="H42" s="11">
        <v>0</v>
      </c>
      <c r="I42" s="10"/>
      <c r="J42" s="10"/>
      <c r="L42" s="7"/>
    </row>
    <row r="43" spans="2:13" x14ac:dyDescent="0.25">
      <c r="B43" s="31" t="s">
        <v>15</v>
      </c>
      <c r="C43" s="32"/>
      <c r="D43" s="32"/>
      <c r="E43" s="32"/>
      <c r="F43" s="33"/>
      <c r="G43" s="21"/>
      <c r="H43" s="9">
        <v>0</v>
      </c>
      <c r="I43" s="10"/>
      <c r="J43" s="10"/>
    </row>
    <row r="44" spans="2:13" x14ac:dyDescent="0.25">
      <c r="B44" s="31" t="s">
        <v>16</v>
      </c>
      <c r="C44" s="32"/>
      <c r="D44" s="32"/>
      <c r="E44" s="32"/>
      <c r="F44" s="33"/>
      <c r="G44" s="21"/>
      <c r="H44" s="9">
        <v>0</v>
      </c>
      <c r="I44" s="10"/>
      <c r="J44" s="10"/>
      <c r="L44" s="7"/>
    </row>
    <row r="45" spans="2:13" x14ac:dyDescent="0.25">
      <c r="B45" s="31" t="s">
        <v>17</v>
      </c>
      <c r="C45" s="32"/>
      <c r="D45" s="32"/>
      <c r="E45" s="32"/>
      <c r="F45" s="33"/>
      <c r="G45" s="21"/>
      <c r="H45" s="9">
        <f>278587.08+124469.4+32603.76</f>
        <v>435660.24</v>
      </c>
      <c r="I45" s="10"/>
      <c r="J45" s="10"/>
    </row>
    <row r="46" spans="2:13" x14ac:dyDescent="0.25">
      <c r="B46" s="31" t="s">
        <v>18</v>
      </c>
      <c r="C46" s="32"/>
      <c r="D46" s="32"/>
      <c r="E46" s="32"/>
      <c r="F46" s="33"/>
      <c r="G46" s="21"/>
      <c r="H46" s="9">
        <v>1025045.99</v>
      </c>
      <c r="I46" s="10"/>
      <c r="J46" s="10"/>
    </row>
    <row r="47" spans="2:13" x14ac:dyDescent="0.25">
      <c r="B47" s="31" t="s">
        <v>19</v>
      </c>
      <c r="C47" s="32"/>
      <c r="D47" s="32"/>
      <c r="E47" s="32"/>
      <c r="F47" s="33"/>
      <c r="G47" s="21"/>
      <c r="H47" s="9">
        <f>4142+190.78+1061884.38</f>
        <v>1066217.1599999999</v>
      </c>
      <c r="I47" s="10"/>
      <c r="J47" s="10"/>
    </row>
    <row r="48" spans="2:13" x14ac:dyDescent="0.25">
      <c r="B48" s="31" t="s">
        <v>21</v>
      </c>
      <c r="C48" s="32"/>
      <c r="D48" s="32"/>
      <c r="E48" s="32"/>
      <c r="F48" s="33"/>
      <c r="G48" s="21"/>
      <c r="H48" s="9">
        <v>0</v>
      </c>
      <c r="I48" s="10"/>
      <c r="J48" s="10"/>
    </row>
    <row r="49" spans="2:12" x14ac:dyDescent="0.25">
      <c r="B49" s="31" t="s">
        <v>22</v>
      </c>
      <c r="C49" s="32"/>
      <c r="D49" s="32"/>
      <c r="E49" s="32"/>
      <c r="F49" s="33"/>
      <c r="G49" s="21"/>
      <c r="H49" s="9">
        <v>0</v>
      </c>
      <c r="I49" s="10"/>
      <c r="J49" s="10"/>
      <c r="K49" s="7"/>
    </row>
    <row r="50" spans="2:12" x14ac:dyDescent="0.25">
      <c r="B50" s="31" t="s">
        <v>29</v>
      </c>
      <c r="C50" s="32"/>
      <c r="D50" s="32"/>
      <c r="E50" s="32"/>
      <c r="F50" s="33"/>
      <c r="G50" s="21"/>
      <c r="H50" s="9">
        <v>0</v>
      </c>
      <c r="I50" s="10"/>
      <c r="J50" s="10"/>
      <c r="K50" s="7"/>
    </row>
    <row r="51" spans="2:12" x14ac:dyDescent="0.25">
      <c r="B51" s="34" t="s">
        <v>25</v>
      </c>
      <c r="C51" s="35"/>
      <c r="D51" s="35"/>
      <c r="E51" s="35"/>
      <c r="F51" s="36"/>
      <c r="G51" s="23">
        <v>44523</v>
      </c>
      <c r="H51" s="4">
        <f>SUM(H52:H56)</f>
        <v>0</v>
      </c>
      <c r="I51" s="10"/>
      <c r="J51" s="10"/>
    </row>
    <row r="52" spans="2:12" x14ac:dyDescent="0.25">
      <c r="B52" s="31" t="s">
        <v>10</v>
      </c>
      <c r="C52" s="32"/>
      <c r="D52" s="32"/>
      <c r="E52" s="32"/>
      <c r="F52" s="33"/>
      <c r="G52" s="22"/>
      <c r="H52" s="11">
        <v>0</v>
      </c>
      <c r="I52" s="10"/>
      <c r="J52" s="10"/>
    </row>
    <row r="53" spans="2:12" x14ac:dyDescent="0.25">
      <c r="B53" s="31" t="s">
        <v>13</v>
      </c>
      <c r="C53" s="32"/>
      <c r="D53" s="32"/>
      <c r="E53" s="32"/>
      <c r="F53" s="33"/>
      <c r="G53" s="22"/>
      <c r="H53" s="11">
        <v>0</v>
      </c>
      <c r="I53" s="10"/>
      <c r="J53" s="10"/>
    </row>
    <row r="54" spans="2:12" x14ac:dyDescent="0.25">
      <c r="B54" s="31" t="s">
        <v>19</v>
      </c>
      <c r="C54" s="32"/>
      <c r="D54" s="32"/>
      <c r="E54" s="32"/>
      <c r="F54" s="33"/>
      <c r="G54" s="22"/>
      <c r="H54" s="9">
        <v>0</v>
      </c>
      <c r="I54" s="10"/>
      <c r="J54" s="10"/>
    </row>
    <row r="55" spans="2:12" x14ac:dyDescent="0.25">
      <c r="B55" s="31" t="s">
        <v>21</v>
      </c>
      <c r="C55" s="32"/>
      <c r="D55" s="32"/>
      <c r="E55" s="32"/>
      <c r="F55" s="33"/>
      <c r="G55" s="22"/>
      <c r="H55" s="2">
        <v>0</v>
      </c>
      <c r="I55" s="10"/>
      <c r="J55" s="10"/>
      <c r="K55" s="7"/>
    </row>
    <row r="56" spans="2:12" x14ac:dyDescent="0.25">
      <c r="B56" s="31" t="s">
        <v>22</v>
      </c>
      <c r="C56" s="32"/>
      <c r="D56" s="32"/>
      <c r="E56" s="32"/>
      <c r="F56" s="33"/>
      <c r="G56" s="22"/>
      <c r="H56" s="9">
        <v>0</v>
      </c>
      <c r="I56" s="10"/>
      <c r="J56" s="10"/>
    </row>
    <row r="57" spans="2:12" x14ac:dyDescent="0.25">
      <c r="B57" s="40" t="s">
        <v>26</v>
      </c>
      <c r="C57" s="41"/>
      <c r="D57" s="41"/>
      <c r="E57" s="41"/>
      <c r="F57" s="42"/>
      <c r="G57" s="24">
        <v>44523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+50000</f>
        <v>121628.3599999992</v>
      </c>
      <c r="I57" s="10"/>
      <c r="L57" s="7"/>
    </row>
    <row r="58" spans="2:12" x14ac:dyDescent="0.25">
      <c r="B58" s="31" t="s">
        <v>27</v>
      </c>
      <c r="C58" s="32"/>
      <c r="D58" s="32"/>
      <c r="E58" s="32"/>
      <c r="F58" s="33"/>
      <c r="G58" s="22"/>
      <c r="H58" s="2">
        <v>16863.77</v>
      </c>
      <c r="I58" s="10"/>
      <c r="J58" s="10"/>
    </row>
    <row r="59" spans="2:12" x14ac:dyDescent="0.25">
      <c r="B59" s="37" t="s">
        <v>28</v>
      </c>
      <c r="C59" s="38"/>
      <c r="D59" s="38"/>
      <c r="E59" s="38"/>
      <c r="F59" s="39"/>
      <c r="G59" s="22"/>
      <c r="H59" s="6">
        <f>H14+H30-H37-H51+H57-H58</f>
        <v>1346260.599999998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30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B63" s="26" t="s">
        <v>34</v>
      </c>
      <c r="C63" s="27">
        <v>189697.68</v>
      </c>
      <c r="D63" s="28" t="s">
        <v>36</v>
      </c>
      <c r="H63" s="7"/>
    </row>
    <row r="64" spans="2:12" x14ac:dyDescent="0.25">
      <c r="B64" s="26" t="s">
        <v>34</v>
      </c>
      <c r="C64" s="27">
        <v>8537.4</v>
      </c>
      <c r="D64" s="28" t="s">
        <v>37</v>
      </c>
    </row>
    <row r="65" spans="2:4" x14ac:dyDescent="0.25">
      <c r="B65" s="26" t="s">
        <v>35</v>
      </c>
      <c r="C65" s="27">
        <v>80352</v>
      </c>
      <c r="D65" s="28" t="s">
        <v>38</v>
      </c>
    </row>
    <row r="66" spans="2:4" x14ac:dyDescent="0.25">
      <c r="B66" s="30" t="s">
        <v>39</v>
      </c>
      <c r="C66" s="29">
        <f>SUM(C63:C65)</f>
        <v>278587.07999999996</v>
      </c>
      <c r="D66" s="28"/>
    </row>
    <row r="67" spans="2:4" x14ac:dyDescent="0.25">
      <c r="B67" s="26" t="s">
        <v>40</v>
      </c>
      <c r="C67" s="27">
        <v>561823.06000000006</v>
      </c>
      <c r="D67" s="28">
        <v>9004295796</v>
      </c>
    </row>
    <row r="68" spans="2:4" x14ac:dyDescent="0.25">
      <c r="B68" s="26" t="s">
        <v>41</v>
      </c>
      <c r="C68" s="27">
        <v>156170.37</v>
      </c>
      <c r="D68" s="28" t="s">
        <v>42</v>
      </c>
    </row>
    <row r="69" spans="2:4" x14ac:dyDescent="0.25">
      <c r="B69" s="26" t="s">
        <v>41</v>
      </c>
      <c r="C69" s="27">
        <v>307052.56</v>
      </c>
      <c r="D69" s="28" t="s">
        <v>43</v>
      </c>
    </row>
    <row r="70" spans="2:4" x14ac:dyDescent="0.25">
      <c r="B70" s="30" t="s">
        <v>44</v>
      </c>
      <c r="C70" s="29">
        <f>SUM(C67:C69)</f>
        <v>1025045.99</v>
      </c>
      <c r="D70" s="28"/>
    </row>
    <row r="71" spans="2:4" x14ac:dyDescent="0.25">
      <c r="B71" s="26" t="s">
        <v>45</v>
      </c>
      <c r="C71" s="27">
        <v>30240</v>
      </c>
      <c r="D71" s="28" t="s">
        <v>49</v>
      </c>
    </row>
    <row r="72" spans="2:4" x14ac:dyDescent="0.25">
      <c r="B72" s="26" t="s">
        <v>46</v>
      </c>
      <c r="C72" s="27">
        <v>11873.4</v>
      </c>
      <c r="D72" s="28" t="s">
        <v>50</v>
      </c>
    </row>
    <row r="73" spans="2:4" x14ac:dyDescent="0.25">
      <c r="B73" s="26" t="s">
        <v>46</v>
      </c>
      <c r="C73" s="27">
        <v>12465</v>
      </c>
      <c r="D73" s="28" t="s">
        <v>51</v>
      </c>
    </row>
    <row r="74" spans="2:4" x14ac:dyDescent="0.25">
      <c r="B74" s="26" t="s">
        <v>47</v>
      </c>
      <c r="C74" s="27">
        <v>69891</v>
      </c>
      <c r="D74" s="28" t="s">
        <v>52</v>
      </c>
    </row>
    <row r="75" spans="2:4" x14ac:dyDescent="0.25">
      <c r="B75" s="30" t="s">
        <v>56</v>
      </c>
      <c r="C75" s="29">
        <f>SUM(C71:C74)</f>
        <v>124469.4</v>
      </c>
      <c r="D75" s="28"/>
    </row>
    <row r="76" spans="2:4" x14ac:dyDescent="0.25">
      <c r="B76" s="26" t="s">
        <v>45</v>
      </c>
      <c r="C76" s="27">
        <v>9780</v>
      </c>
      <c r="D76" s="28" t="s">
        <v>53</v>
      </c>
    </row>
    <row r="77" spans="2:4" x14ac:dyDescent="0.25">
      <c r="B77" s="26" t="s">
        <v>46</v>
      </c>
      <c r="C77" s="27">
        <v>13259.76</v>
      </c>
      <c r="D77" s="28" t="s">
        <v>54</v>
      </c>
    </row>
    <row r="78" spans="2:4" x14ac:dyDescent="0.25">
      <c r="B78" s="26" t="s">
        <v>48</v>
      </c>
      <c r="C78" s="27">
        <v>9564</v>
      </c>
      <c r="D78" s="28" t="s">
        <v>55</v>
      </c>
    </row>
    <row r="79" spans="2:4" x14ac:dyDescent="0.25">
      <c r="B79" s="30" t="s">
        <v>56</v>
      </c>
      <c r="C79" s="29">
        <f>SUM(C76:C78)</f>
        <v>32603.760000000002</v>
      </c>
      <c r="D79" s="28"/>
    </row>
    <row r="80" spans="2:4" x14ac:dyDescent="0.25">
      <c r="B80" s="26" t="s">
        <v>57</v>
      </c>
      <c r="C80" s="27">
        <v>142831.20000000001</v>
      </c>
      <c r="D80" s="28" t="s">
        <v>77</v>
      </c>
    </row>
    <row r="81" spans="2:4" x14ac:dyDescent="0.25">
      <c r="B81" s="26" t="s">
        <v>58</v>
      </c>
      <c r="C81" s="27">
        <v>10000</v>
      </c>
      <c r="D81" s="28" t="s">
        <v>78</v>
      </c>
    </row>
    <row r="82" spans="2:4" x14ac:dyDescent="0.25">
      <c r="B82" s="26" t="s">
        <v>59</v>
      </c>
      <c r="C82" s="27">
        <v>6670</v>
      </c>
      <c r="D82" s="28" t="s">
        <v>79</v>
      </c>
    </row>
    <row r="83" spans="2:4" x14ac:dyDescent="0.25">
      <c r="B83" s="26" t="s">
        <v>60</v>
      </c>
      <c r="C83" s="27">
        <v>4320</v>
      </c>
      <c r="D83" s="28" t="s">
        <v>80</v>
      </c>
    </row>
    <row r="84" spans="2:4" x14ac:dyDescent="0.25">
      <c r="B84" s="26" t="s">
        <v>60</v>
      </c>
      <c r="C84" s="27">
        <v>45680</v>
      </c>
      <c r="D84" s="28" t="s">
        <v>81</v>
      </c>
    </row>
    <row r="85" spans="2:4" x14ac:dyDescent="0.25">
      <c r="B85" s="26" t="s">
        <v>61</v>
      </c>
      <c r="C85" s="27">
        <v>97988.4</v>
      </c>
      <c r="D85" s="28" t="s">
        <v>82</v>
      </c>
    </row>
    <row r="86" spans="2:4" x14ac:dyDescent="0.25">
      <c r="B86" s="26" t="s">
        <v>62</v>
      </c>
      <c r="C86" s="27">
        <v>150744</v>
      </c>
      <c r="D86" s="28" t="s">
        <v>83</v>
      </c>
    </row>
    <row r="87" spans="2:4" x14ac:dyDescent="0.25">
      <c r="B87" s="26" t="s">
        <v>63</v>
      </c>
      <c r="C87" s="27">
        <v>20883</v>
      </c>
      <c r="D87" s="28" t="s">
        <v>84</v>
      </c>
    </row>
    <row r="88" spans="2:4" x14ac:dyDescent="0.25">
      <c r="B88" s="26" t="s">
        <v>46</v>
      </c>
      <c r="C88" s="27">
        <v>21450</v>
      </c>
      <c r="D88" s="28" t="s">
        <v>85</v>
      </c>
    </row>
    <row r="89" spans="2:4" x14ac:dyDescent="0.25">
      <c r="B89" s="26" t="s">
        <v>46</v>
      </c>
      <c r="C89" s="27">
        <v>21450</v>
      </c>
      <c r="D89" s="28" t="s">
        <v>86</v>
      </c>
    </row>
    <row r="90" spans="2:4" x14ac:dyDescent="0.25">
      <c r="B90" s="26" t="s">
        <v>46</v>
      </c>
      <c r="C90" s="27">
        <v>6300</v>
      </c>
      <c r="D90" s="28" t="s">
        <v>87</v>
      </c>
    </row>
    <row r="91" spans="2:4" x14ac:dyDescent="0.25">
      <c r="B91" s="26" t="s">
        <v>46</v>
      </c>
      <c r="C91" s="27">
        <v>50800</v>
      </c>
      <c r="D91" s="28" t="s">
        <v>88</v>
      </c>
    </row>
    <row r="92" spans="2:4" x14ac:dyDescent="0.25">
      <c r="B92" s="26" t="s">
        <v>64</v>
      </c>
      <c r="C92" s="27">
        <v>10960.02</v>
      </c>
      <c r="D92" s="28" t="s">
        <v>89</v>
      </c>
    </row>
    <row r="93" spans="2:4" x14ac:dyDescent="0.25">
      <c r="B93" s="26" t="s">
        <v>64</v>
      </c>
      <c r="C93" s="27">
        <v>17220.29</v>
      </c>
      <c r="D93" s="28" t="s">
        <v>90</v>
      </c>
    </row>
    <row r="94" spans="2:4" x14ac:dyDescent="0.25">
      <c r="B94" s="26" t="s">
        <v>64</v>
      </c>
      <c r="C94" s="27">
        <v>14459.99</v>
      </c>
      <c r="D94" s="28" t="s">
        <v>91</v>
      </c>
    </row>
    <row r="95" spans="2:4" x14ac:dyDescent="0.25">
      <c r="B95" s="26" t="s">
        <v>64</v>
      </c>
      <c r="C95" s="27">
        <v>1839.17</v>
      </c>
      <c r="D95" s="28" t="s">
        <v>91</v>
      </c>
    </row>
    <row r="96" spans="2:4" x14ac:dyDescent="0.25">
      <c r="B96" s="26" t="s">
        <v>64</v>
      </c>
      <c r="C96" s="27">
        <v>9997.19</v>
      </c>
      <c r="D96" s="28" t="s">
        <v>92</v>
      </c>
    </row>
    <row r="97" spans="2:4" x14ac:dyDescent="0.25">
      <c r="B97" s="26" t="s">
        <v>64</v>
      </c>
      <c r="C97" s="27">
        <v>1933.52</v>
      </c>
      <c r="D97" s="28" t="s">
        <v>92</v>
      </c>
    </row>
    <row r="98" spans="2:4" x14ac:dyDescent="0.25">
      <c r="B98" s="26" t="s">
        <v>65</v>
      </c>
      <c r="C98" s="27">
        <v>33000</v>
      </c>
      <c r="D98" s="28" t="s">
        <v>93</v>
      </c>
    </row>
    <row r="99" spans="2:4" x14ac:dyDescent="0.25">
      <c r="B99" s="26" t="s">
        <v>65</v>
      </c>
      <c r="C99" s="27">
        <v>28000</v>
      </c>
      <c r="D99" s="28" t="s">
        <v>94</v>
      </c>
    </row>
    <row r="100" spans="2:4" x14ac:dyDescent="0.25">
      <c r="B100" s="26" t="s">
        <v>65</v>
      </c>
      <c r="C100" s="27">
        <v>12000</v>
      </c>
      <c r="D100" s="28" t="s">
        <v>95</v>
      </c>
    </row>
    <row r="101" spans="2:4" x14ac:dyDescent="0.25">
      <c r="B101" s="26" t="s">
        <v>66</v>
      </c>
      <c r="C101" s="27">
        <v>0.8</v>
      </c>
      <c r="D101" s="28" t="s">
        <v>96</v>
      </c>
    </row>
    <row r="102" spans="2:4" x14ac:dyDescent="0.25">
      <c r="B102" s="26" t="s">
        <v>66</v>
      </c>
      <c r="C102" s="27">
        <v>1798.8</v>
      </c>
      <c r="D102" s="28" t="s">
        <v>97</v>
      </c>
    </row>
    <row r="103" spans="2:4" x14ac:dyDescent="0.25">
      <c r="B103" s="26" t="s">
        <v>48</v>
      </c>
      <c r="C103" s="27">
        <v>47488</v>
      </c>
      <c r="D103" s="28" t="s">
        <v>98</v>
      </c>
    </row>
    <row r="104" spans="2:4" x14ac:dyDescent="0.25">
      <c r="B104" s="26" t="s">
        <v>67</v>
      </c>
      <c r="C104" s="27">
        <v>8000</v>
      </c>
      <c r="D104" s="28" t="s">
        <v>99</v>
      </c>
    </row>
    <row r="105" spans="2:4" x14ac:dyDescent="0.25">
      <c r="B105" s="26" t="s">
        <v>68</v>
      </c>
      <c r="C105" s="27">
        <v>9420</v>
      </c>
      <c r="D105" s="28" t="s">
        <v>100</v>
      </c>
    </row>
    <row r="106" spans="2:4" x14ac:dyDescent="0.25">
      <c r="B106" s="26" t="s">
        <v>69</v>
      </c>
      <c r="C106" s="27">
        <v>37728</v>
      </c>
      <c r="D106" s="28" t="s">
        <v>101</v>
      </c>
    </row>
    <row r="107" spans="2:4" x14ac:dyDescent="0.25">
      <c r="B107" s="26" t="s">
        <v>69</v>
      </c>
      <c r="C107" s="27">
        <v>12272</v>
      </c>
      <c r="D107" s="28" t="s">
        <v>102</v>
      </c>
    </row>
    <row r="108" spans="2:4" x14ac:dyDescent="0.25">
      <c r="B108" s="26" t="s">
        <v>70</v>
      </c>
      <c r="C108" s="27">
        <v>5280</v>
      </c>
      <c r="D108" s="28" t="s">
        <v>103</v>
      </c>
    </row>
    <row r="109" spans="2:4" x14ac:dyDescent="0.25">
      <c r="B109" s="26" t="s">
        <v>71</v>
      </c>
      <c r="C109" s="27">
        <v>5802</v>
      </c>
      <c r="D109" s="28" t="s">
        <v>104</v>
      </c>
    </row>
    <row r="110" spans="2:4" x14ac:dyDescent="0.25">
      <c r="B110" s="26" t="s">
        <v>72</v>
      </c>
      <c r="C110" s="27">
        <v>20000</v>
      </c>
      <c r="D110" s="28" t="s">
        <v>105</v>
      </c>
    </row>
    <row r="111" spans="2:4" x14ac:dyDescent="0.25">
      <c r="B111" s="26" t="s">
        <v>73</v>
      </c>
      <c r="C111" s="27">
        <v>37488</v>
      </c>
      <c r="D111" s="28" t="s">
        <v>106</v>
      </c>
    </row>
    <row r="112" spans="2:4" x14ac:dyDescent="0.25">
      <c r="B112" s="26" t="s">
        <v>74</v>
      </c>
      <c r="C112" s="27">
        <v>5100</v>
      </c>
      <c r="D112" s="28" t="s">
        <v>107</v>
      </c>
    </row>
    <row r="113" spans="2:4" x14ac:dyDescent="0.25">
      <c r="B113" s="26" t="s">
        <v>74</v>
      </c>
      <c r="C113" s="27">
        <v>29300</v>
      </c>
      <c r="D113" s="28" t="s">
        <v>108</v>
      </c>
    </row>
    <row r="114" spans="2:4" x14ac:dyDescent="0.25">
      <c r="B114" s="26" t="s">
        <v>75</v>
      </c>
      <c r="C114" s="27">
        <v>10000</v>
      </c>
      <c r="D114" s="28" t="s">
        <v>109</v>
      </c>
    </row>
    <row r="115" spans="2:4" x14ac:dyDescent="0.25">
      <c r="B115" s="26" t="s">
        <v>75</v>
      </c>
      <c r="C115" s="27">
        <v>1000</v>
      </c>
      <c r="D115" s="28" t="s">
        <v>110</v>
      </c>
    </row>
    <row r="116" spans="2:4" x14ac:dyDescent="0.25">
      <c r="B116" s="26" t="s">
        <v>75</v>
      </c>
      <c r="C116" s="27">
        <v>2000</v>
      </c>
      <c r="D116" s="28" t="s">
        <v>111</v>
      </c>
    </row>
    <row r="117" spans="2:4" x14ac:dyDescent="0.25">
      <c r="B117" s="26" t="s">
        <v>75</v>
      </c>
      <c r="C117" s="27">
        <v>6500</v>
      </c>
      <c r="D117" s="28" t="s">
        <v>112</v>
      </c>
    </row>
    <row r="118" spans="2:4" x14ac:dyDescent="0.25">
      <c r="B118" s="26" t="s">
        <v>75</v>
      </c>
      <c r="C118" s="27">
        <v>1000</v>
      </c>
      <c r="D118" s="28" t="s">
        <v>113</v>
      </c>
    </row>
    <row r="119" spans="2:4" x14ac:dyDescent="0.25">
      <c r="B119" s="26" t="s">
        <v>75</v>
      </c>
      <c r="C119" s="27">
        <v>10000</v>
      </c>
      <c r="D119" s="28" t="s">
        <v>114</v>
      </c>
    </row>
    <row r="120" spans="2:4" x14ac:dyDescent="0.25">
      <c r="B120" s="26" t="s">
        <v>75</v>
      </c>
      <c r="C120" s="27">
        <v>4500</v>
      </c>
      <c r="D120" s="28" t="s">
        <v>115</v>
      </c>
    </row>
    <row r="121" spans="2:4" x14ac:dyDescent="0.25">
      <c r="B121" s="26" t="s">
        <v>75</v>
      </c>
      <c r="C121" s="27">
        <v>500</v>
      </c>
      <c r="D121" s="28" t="s">
        <v>116</v>
      </c>
    </row>
    <row r="122" spans="2:4" x14ac:dyDescent="0.25">
      <c r="B122" s="26" t="s">
        <v>75</v>
      </c>
      <c r="C122" s="27">
        <v>7000</v>
      </c>
      <c r="D122" s="28" t="s">
        <v>117</v>
      </c>
    </row>
    <row r="123" spans="2:4" x14ac:dyDescent="0.25">
      <c r="B123" s="26" t="s">
        <v>75</v>
      </c>
      <c r="C123" s="27">
        <v>16000</v>
      </c>
      <c r="D123" s="28" t="s">
        <v>118</v>
      </c>
    </row>
    <row r="124" spans="2:4" x14ac:dyDescent="0.25">
      <c r="B124" s="26" t="s">
        <v>75</v>
      </c>
      <c r="C124" s="27">
        <v>1000</v>
      </c>
      <c r="D124" s="28" t="s">
        <v>119</v>
      </c>
    </row>
    <row r="125" spans="2:4" x14ac:dyDescent="0.25">
      <c r="B125" s="26" t="s">
        <v>76</v>
      </c>
      <c r="C125" s="27">
        <v>2500</v>
      </c>
      <c r="D125" s="28" t="s">
        <v>120</v>
      </c>
    </row>
    <row r="126" spans="2:4" x14ac:dyDescent="0.25">
      <c r="B126" s="26" t="s">
        <v>76</v>
      </c>
      <c r="C126" s="27">
        <v>2500</v>
      </c>
      <c r="D126" s="28" t="s">
        <v>121</v>
      </c>
    </row>
    <row r="127" spans="2:4" x14ac:dyDescent="0.25">
      <c r="B127" s="26" t="s">
        <v>76</v>
      </c>
      <c r="C127" s="27">
        <v>2500</v>
      </c>
      <c r="D127" s="28" t="s">
        <v>122</v>
      </c>
    </row>
    <row r="128" spans="2:4" x14ac:dyDescent="0.25">
      <c r="B128" s="26" t="s">
        <v>76</v>
      </c>
      <c r="C128" s="27">
        <v>2500</v>
      </c>
      <c r="D128" s="28" t="s">
        <v>123</v>
      </c>
    </row>
    <row r="129" spans="2:4" x14ac:dyDescent="0.25">
      <c r="B129" s="26" t="s">
        <v>76</v>
      </c>
      <c r="C129" s="27">
        <v>2500</v>
      </c>
      <c r="D129" s="28" t="s">
        <v>124</v>
      </c>
    </row>
    <row r="130" spans="2:4" x14ac:dyDescent="0.25">
      <c r="B130" s="26" t="s">
        <v>76</v>
      </c>
      <c r="C130" s="27">
        <v>9900</v>
      </c>
      <c r="D130" s="28" t="s">
        <v>125</v>
      </c>
    </row>
    <row r="131" spans="2:4" x14ac:dyDescent="0.25">
      <c r="B131" s="26" t="s">
        <v>76</v>
      </c>
      <c r="C131" s="27">
        <v>3000</v>
      </c>
      <c r="D131" s="28" t="s">
        <v>126</v>
      </c>
    </row>
    <row r="132" spans="2:4" x14ac:dyDescent="0.25">
      <c r="B132" s="26" t="s">
        <v>76</v>
      </c>
      <c r="C132" s="27">
        <v>6600</v>
      </c>
      <c r="D132" s="28" t="s">
        <v>127</v>
      </c>
    </row>
    <row r="133" spans="2:4" x14ac:dyDescent="0.25">
      <c r="B133" s="26" t="s">
        <v>76</v>
      </c>
      <c r="C133" s="27">
        <v>1260</v>
      </c>
      <c r="D133" s="28" t="s">
        <v>128</v>
      </c>
    </row>
    <row r="134" spans="2:4" x14ac:dyDescent="0.25">
      <c r="B134" s="26" t="s">
        <v>76</v>
      </c>
      <c r="C134" s="27">
        <v>2000</v>
      </c>
      <c r="D134" s="28" t="s">
        <v>129</v>
      </c>
    </row>
    <row r="135" spans="2:4" x14ac:dyDescent="0.25">
      <c r="B135" s="26" t="s">
        <v>76</v>
      </c>
      <c r="C135" s="27">
        <v>9000</v>
      </c>
      <c r="D135" s="28" t="s">
        <v>130</v>
      </c>
    </row>
    <row r="136" spans="2:4" x14ac:dyDescent="0.25">
      <c r="B136" s="26" t="s">
        <v>76</v>
      </c>
      <c r="C136" s="27">
        <v>2500</v>
      </c>
      <c r="D136" s="28" t="s">
        <v>131</v>
      </c>
    </row>
    <row r="137" spans="2:4" x14ac:dyDescent="0.25">
      <c r="B137" s="26" t="s">
        <v>76</v>
      </c>
      <c r="C137" s="27">
        <v>1260</v>
      </c>
      <c r="D137" s="28" t="s">
        <v>132</v>
      </c>
    </row>
    <row r="138" spans="2:4" x14ac:dyDescent="0.25">
      <c r="B138" s="26" t="s">
        <v>76</v>
      </c>
      <c r="C138" s="27">
        <v>3000</v>
      </c>
      <c r="D138" s="28" t="s">
        <v>133</v>
      </c>
    </row>
    <row r="139" spans="2:4" x14ac:dyDescent="0.25">
      <c r="B139" s="26" t="s">
        <v>76</v>
      </c>
      <c r="C139" s="27">
        <v>3000</v>
      </c>
      <c r="D139" s="28" t="s">
        <v>134</v>
      </c>
    </row>
    <row r="140" spans="2:4" x14ac:dyDescent="0.25">
      <c r="B140" s="26" t="s">
        <v>76</v>
      </c>
      <c r="C140" s="27">
        <v>7500</v>
      </c>
      <c r="D140" s="28" t="s">
        <v>135</v>
      </c>
    </row>
    <row r="141" spans="2:4" x14ac:dyDescent="0.25">
      <c r="B141" s="26" t="s">
        <v>76</v>
      </c>
      <c r="C141" s="27">
        <v>6600</v>
      </c>
      <c r="D141" s="28" t="s">
        <v>136</v>
      </c>
    </row>
    <row r="142" spans="2:4" x14ac:dyDescent="0.25">
      <c r="B142" s="26" t="s">
        <v>76</v>
      </c>
      <c r="C142" s="27">
        <v>1260</v>
      </c>
      <c r="D142" s="28" t="s">
        <v>137</v>
      </c>
    </row>
    <row r="143" spans="2:4" x14ac:dyDescent="0.25">
      <c r="B143" s="26" t="s">
        <v>76</v>
      </c>
      <c r="C143" s="27">
        <v>3000</v>
      </c>
      <c r="D143" s="28" t="s">
        <v>138</v>
      </c>
    </row>
    <row r="144" spans="2:4" x14ac:dyDescent="0.25">
      <c r="B144" s="26" t="s">
        <v>76</v>
      </c>
      <c r="C144" s="27">
        <v>1800</v>
      </c>
      <c r="D144" s="28" t="s">
        <v>139</v>
      </c>
    </row>
    <row r="145" spans="2:4" x14ac:dyDescent="0.25">
      <c r="B145" s="30" t="s">
        <v>140</v>
      </c>
      <c r="C145" s="29">
        <f>SUM(C80:C144)</f>
        <v>1061884.3800000001</v>
      </c>
      <c r="D145" s="28"/>
    </row>
  </sheetData>
  <mergeCells count="55"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2:F52"/>
    <mergeCell ref="B38:F38"/>
    <mergeCell ref="B47:F47"/>
    <mergeCell ref="B46:F46"/>
    <mergeCell ref="B42:F42"/>
    <mergeCell ref="B50:F50"/>
    <mergeCell ref="B59:F59"/>
    <mergeCell ref="B51:F51"/>
    <mergeCell ref="B57:F57"/>
    <mergeCell ref="B54:F54"/>
    <mergeCell ref="B55:F55"/>
    <mergeCell ref="B56:F56"/>
    <mergeCell ref="B58:F58"/>
    <mergeCell ref="B53:F53"/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2021-11-25T11:55:28Z</dcterms:modified>
  <cp:category/>
  <cp:contentStatus/>
</cp:coreProperties>
</file>